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ra Vrancei\TARA VRANCEI\2018\modificare SDL_ian 2018\pus pe site 13.02.2018\"/>
    </mc:Choice>
  </mc:AlternateContent>
  <bookViews>
    <workbookView xWindow="0" yWindow="0" windowWidth="20490" windowHeight="7680"/>
  </bookViews>
  <sheets>
    <sheet name="Plan de finantare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I9" i="1" l="1"/>
  <c r="I7" i="1"/>
  <c r="I6" i="1"/>
  <c r="F7" i="1"/>
  <c r="H12" i="2"/>
  <c r="H7" i="2"/>
  <c r="H8" i="2"/>
  <c r="H9" i="2"/>
  <c r="H10" i="2"/>
  <c r="H11" i="2"/>
  <c r="H6" i="2"/>
  <c r="H5" i="2"/>
  <c r="H4" i="2"/>
  <c r="G12" i="2"/>
  <c r="F7" i="2"/>
  <c r="G7" i="2" s="1"/>
  <c r="F4" i="2"/>
  <c r="G4" i="2" s="1"/>
  <c r="F9" i="1"/>
  <c r="G18" i="2" l="1"/>
  <c r="H13" i="2"/>
  <c r="G23" i="2"/>
  <c r="G15" i="2"/>
  <c r="G16" i="2"/>
  <c r="E25" i="2"/>
  <c r="F6" i="1" l="1"/>
  <c r="E15" i="1" l="1"/>
  <c r="G6" i="1" s="1"/>
  <c r="G14" i="1" l="1"/>
  <c r="G9" i="1"/>
  <c r="J14" i="1"/>
  <c r="J6" i="1"/>
  <c r="J9" i="1"/>
  <c r="J7" i="1"/>
  <c r="G7" i="1"/>
</calcChain>
</file>

<file path=xl/comments1.xml><?xml version="1.0" encoding="utf-8"?>
<comments xmlns="http://schemas.openxmlformats.org/spreadsheetml/2006/main">
  <authors>
    <author>Windows User</author>
  </authors>
  <commentList>
    <comment ref="H9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Se adaugă 110.558 Euro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Se adaugă         59.101 Euro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<sst xmlns="http://schemas.openxmlformats.org/spreadsheetml/2006/main" count="59" uniqueCount="34">
  <si>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</si>
  <si>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</si>
  <si>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</si>
  <si>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</si>
  <si>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</si>
  <si>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</si>
  <si>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TOTAL GENERAL (COMPONENTA A+ COMPONENTA B)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</si>
  <si>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</si>
  <si>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</si>
  <si>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</si>
  <si>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t>P1. Incurajarea transferului de cunostinte si a inovarii in agricultura, in silvicultura si in zonele rurale</t>
  </si>
  <si>
    <t>P2. Cresterea viabilitatii exploatatiilor si a competitivitatii tuturor tipurilor de agricultura in toate regiunile si promovarea tehnologiilor agricole inovatoare si a gestionarii durabile a padurilor</t>
  </si>
  <si>
    <t>P6: Promovarea incluziunii sociale, a reducerii saraciei si a dezvoltarii economice in zonele rurale</t>
  </si>
  <si>
    <t>M1/1C Incurajarea transferului de cunostinte</t>
  </si>
  <si>
    <t>M2/2A Investitii in exploatatii agricole si procesare</t>
  </si>
  <si>
    <t>M3/6A Investitii in activitati non-agricole</t>
  </si>
  <si>
    <t>M4/6B Dezvoltarea satelor</t>
  </si>
  <si>
    <t>M5/6B Investitii in infrastructura sociala</t>
  </si>
  <si>
    <t>M6/6B Promovarea formelor asociative in context cultural</t>
  </si>
  <si>
    <t>Anexa 4</t>
  </si>
  <si>
    <r>
      <t>CONTRIBUȚIA PUBLICĂ NERAMBURSABILĂ/ MĂSURĂ</t>
    </r>
    <r>
      <rPr>
        <b/>
        <vertAlign val="superscript"/>
        <sz val="8"/>
        <color rgb="FF3F3F76"/>
        <rFont val="Trebuchet MS"/>
        <family val="2"/>
        <charset val="238"/>
      </rPr>
      <t>2</t>
    </r>
    <r>
      <rPr>
        <b/>
        <sz val="8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</si>
  <si>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8"/>
        <color rgb="FF3F3F76"/>
        <rFont val="Trebuchet MS"/>
        <family val="2"/>
        <charset val="238"/>
      </rPr>
      <t>3</t>
    </r>
    <r>
      <rPr>
        <b/>
        <sz val="8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</si>
  <si>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8"/>
        <color rgb="FF3F3F76"/>
        <rFont val="Trebuchet MS"/>
        <family val="2"/>
        <charset val="238"/>
      </rPr>
      <t>4</t>
    </r>
  </si>
  <si>
    <t>TOTAL A+B</t>
  </si>
  <si>
    <r>
      <t>COMPONENTA A</t>
    </r>
    <r>
      <rPr>
        <b/>
        <vertAlign val="superscript"/>
        <sz val="8"/>
        <color rgb="FF3F3F76"/>
        <rFont val="Trebuchet MS"/>
        <family val="2"/>
        <charset val="238"/>
      </rPr>
      <t>1</t>
    </r>
  </si>
  <si>
    <t xml:space="preserve">PLAN DE FINANTARE GAL TARA VRANCEI </t>
  </si>
  <si>
    <t>15,07,2015</t>
  </si>
  <si>
    <t>Planul de finanțare_revizuit Ianuarie 2018</t>
  </si>
  <si>
    <t>COMPONENTA A+B</t>
  </si>
  <si>
    <r>
      <t>CONTRIBUȚIA PUBLICĂ NERAMBURSABILĂ/PRIORITATE (FEADR + BUGET NAȚIONAL)
EURO_</t>
    </r>
    <r>
      <rPr>
        <b/>
        <sz val="11"/>
        <color rgb="FFFF0000"/>
        <rFont val="Trebuchet MS"/>
        <family val="2"/>
      </rPr>
      <t>modificată</t>
    </r>
  </si>
  <si>
    <r>
      <t>CONTRIBUȚIA PUBLICĂ NERAMBURSABILĂ/ MĂSURĂ (FEADR + BUGET NAȚIONAL)
EURO_</t>
    </r>
    <r>
      <rPr>
        <b/>
        <sz val="11"/>
        <color rgb="FFFF0000"/>
        <rFont val="Trebuchet MS"/>
        <family val="2"/>
      </rPr>
      <t>modificată</t>
    </r>
  </si>
  <si>
    <t>Cheltuieli de funcționare și animare</t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</si>
  <si>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(%)_</t>
    </r>
    <r>
      <rPr>
        <b/>
        <sz val="11"/>
        <color rgb="FFFF0000"/>
        <rFont val="Trebuchet MS"/>
        <family val="2"/>
      </rPr>
      <t>modificată</t>
    </r>
  </si>
  <si>
    <t>GAL Tara Vrancei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</si>
</sst>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b/>
      <sz val="8"/>
      <color rgb="FF3F3F76"/>
      <name val="Trebuchet MS"/>
      <family val="2"/>
      <charset val="238"/>
    </font>
    <font>
      <b/>
      <vertAlign val="superscript"/>
      <sz val="8"/>
      <color rgb="FF3F3F76"/>
      <name val="Trebuchet MS"/>
      <family val="2"/>
      <charset val="238"/>
    </font>
    <font>
      <b/>
      <sz val="8"/>
      <color theme="3"/>
      <name val="Trebuchet MS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8"/>
      <color rgb="FFFF0000"/>
      <name val="Trebuchet MS"/>
      <family val="2"/>
      <charset val="238"/>
    </font>
    <font>
      <b/>
      <sz val="11"/>
      <color rgb="FFFF0000"/>
      <name val="Trebuchet MS"/>
      <family val="2"/>
    </font>
    <font>
      <b/>
      <sz val="11"/>
      <color rgb="FFFF0000"/>
      <name val="Trebuchet MS"/>
      <family val="2"/>
      <charset val="238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9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3" xfId="1" applyFont="1" applyFill="1" applyBorder="1" applyAlignment="1"/>
    <xf numFmtId="0" fontId="10" fillId="0" borderId="0" xfId="0" applyFont="1"/>
    <xf numFmtId="0" fontId="7" fillId="0" borderId="19" xfId="1" applyFont="1" applyFill="1" applyBorder="1" applyAlignment="1"/>
    <xf numFmtId="0" fontId="11" fillId="2" borderId="5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horizontal="left" vertical="center" wrapText="1"/>
    </xf>
    <xf numFmtId="10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10" fontId="11" fillId="3" borderId="1" xfId="1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horizontal="center" wrapText="1"/>
    </xf>
    <xf numFmtId="0" fontId="11" fillId="3" borderId="1" xfId="1" applyFont="1" applyFill="1" applyBorder="1" applyAlignment="1">
      <alignment wrapText="1"/>
    </xf>
    <xf numFmtId="0" fontId="11" fillId="2" borderId="21" xfId="1" applyFont="1" applyBorder="1" applyAlignment="1">
      <alignment horizontal="center" vertical="center" wrapText="1"/>
    </xf>
    <xf numFmtId="10" fontId="11" fillId="3" borderId="22" xfId="1" applyNumberFormat="1" applyFont="1" applyFill="1" applyBorder="1" applyAlignment="1">
      <alignment horizontal="center" vertical="center" wrapText="1"/>
    </xf>
    <xf numFmtId="10" fontId="11" fillId="4" borderId="7" xfId="1" applyNumberFormat="1" applyFont="1" applyFill="1" applyBorder="1" applyAlignment="1">
      <alignment horizontal="center" vertical="center" wrapText="1"/>
    </xf>
    <xf numFmtId="0" fontId="11" fillId="2" borderId="20" xfId="1" applyFont="1" applyBorder="1" applyAlignment="1">
      <alignment horizontal="center" vertical="center" wrapText="1"/>
    </xf>
    <xf numFmtId="0" fontId="0" fillId="0" borderId="0" xfId="0" applyBorder="1"/>
    <xf numFmtId="0" fontId="11" fillId="3" borderId="7" xfId="1" applyFont="1" applyFill="1" applyBorder="1" applyAlignment="1">
      <alignment wrapText="1"/>
    </xf>
    <xf numFmtId="0" fontId="11" fillId="2" borderId="26" xfId="1" applyFont="1" applyBorder="1" applyAlignment="1">
      <alignment horizontal="center" vertical="center" wrapText="1"/>
    </xf>
    <xf numFmtId="0" fontId="11" fillId="2" borderId="27" xfId="1" applyFont="1" applyBorder="1" applyAlignment="1">
      <alignment horizontal="center" vertical="center" wrapText="1"/>
    </xf>
    <xf numFmtId="0" fontId="11" fillId="2" borderId="28" xfId="1" applyFont="1" applyBorder="1" applyAlignment="1">
      <alignment horizontal="center" vertical="center" wrapText="1"/>
    </xf>
    <xf numFmtId="4" fontId="14" fillId="7" borderId="20" xfId="0" applyNumberFormat="1" applyFont="1" applyFill="1" applyBorder="1"/>
    <xf numFmtId="4" fontId="14" fillId="7" borderId="24" xfId="0" applyNumberFormat="1" applyFont="1" applyFill="1" applyBorder="1"/>
    <xf numFmtId="3" fontId="15" fillId="3" borderId="29" xfId="1" applyNumberFormat="1" applyFont="1" applyFill="1" applyBorder="1" applyAlignment="1">
      <alignment wrapText="1"/>
    </xf>
    <xf numFmtId="3" fontId="15" fillId="3" borderId="2" xfId="1" applyNumberFormat="1" applyFont="1" applyFill="1" applyBorder="1" applyAlignment="1">
      <alignment horizontal="center" wrapText="1"/>
    </xf>
    <xf numFmtId="10" fontId="15" fillId="3" borderId="30" xfId="1" applyNumberFormat="1" applyFont="1" applyFill="1" applyBorder="1" applyAlignment="1">
      <alignment horizontal="center" wrapText="1"/>
    </xf>
    <xf numFmtId="10" fontId="15" fillId="4" borderId="34" xfId="1" applyNumberFormat="1" applyFont="1" applyFill="1" applyBorder="1" applyAlignment="1">
      <alignment wrapText="1"/>
    </xf>
    <xf numFmtId="3" fontId="0" fillId="0" borderId="0" xfId="0" applyNumberFormat="1" applyBorder="1"/>
    <xf numFmtId="3" fontId="17" fillId="3" borderId="20" xfId="1" applyNumberFormat="1" applyFont="1" applyFill="1" applyBorder="1" applyAlignment="1">
      <alignment horizontal="center" vertical="center" wrapText="1"/>
    </xf>
    <xf numFmtId="10" fontId="7" fillId="3" borderId="20" xfId="1" applyNumberFormat="1" applyFont="1" applyFill="1" applyBorder="1" applyAlignment="1">
      <alignment horizontal="center" vertical="center" wrapText="1"/>
    </xf>
    <xf numFmtId="10" fontId="17" fillId="4" borderId="20" xfId="1" applyNumberFormat="1" applyFont="1" applyFill="1" applyBorder="1" applyAlignment="1">
      <alignment horizontal="center" vertical="center" wrapText="1"/>
    </xf>
    <xf numFmtId="10" fontId="7" fillId="4" borderId="20" xfId="1" applyNumberFormat="1" applyFont="1" applyFill="1" applyBorder="1" applyAlignment="1">
      <alignment horizontal="center" vertical="center" wrapText="1"/>
    </xf>
    <xf numFmtId="10" fontId="3" fillId="0" borderId="0" xfId="0" applyNumberFormat="1" applyFont="1"/>
    <xf numFmtId="3" fontId="3" fillId="0" borderId="0" xfId="0" applyNumberFormat="1" applyFont="1"/>
    <xf numFmtId="3" fontId="17" fillId="0" borderId="20" xfId="1" applyNumberFormat="1" applyFont="1" applyFill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 vertical="center" wrapText="1"/>
    </xf>
    <xf numFmtId="10" fontId="5" fillId="3" borderId="20" xfId="1" applyNumberFormat="1" applyFont="1" applyFill="1" applyBorder="1" applyAlignment="1">
      <alignment horizontal="center" vertical="center" wrapText="1"/>
    </xf>
    <xf numFmtId="4" fontId="5" fillId="3" borderId="20" xfId="1" applyNumberFormat="1" applyFont="1" applyFill="1" applyBorder="1" applyAlignment="1">
      <alignment horizontal="center" vertical="center" wrapText="1"/>
    </xf>
    <xf numFmtId="3" fontId="7" fillId="3" borderId="20" xfId="1" applyNumberFormat="1" applyFont="1" applyFill="1" applyBorder="1" applyAlignment="1">
      <alignment horizontal="center" vertical="center" wrapText="1"/>
    </xf>
    <xf numFmtId="10" fontId="17" fillId="3" borderId="20" xfId="1" applyNumberFormat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wrapText="1"/>
    </xf>
    <xf numFmtId="0" fontId="7" fillId="6" borderId="20" xfId="1" applyFont="1" applyFill="1" applyBorder="1" applyAlignment="1">
      <alignment horizontal="center" wrapText="1"/>
    </xf>
    <xf numFmtId="3" fontId="7" fillId="6" borderId="20" xfId="1" applyNumberFormat="1" applyFont="1" applyFill="1" applyBorder="1" applyAlignment="1">
      <alignment horizontal="center" wrapText="1"/>
    </xf>
    <xf numFmtId="0" fontId="7" fillId="2" borderId="20" xfId="1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10" fontId="17" fillId="3" borderId="20" xfId="1" applyNumberFormat="1" applyFont="1" applyFill="1" applyBorder="1" applyAlignment="1">
      <alignment horizontal="center" vertical="center" wrapText="1"/>
    </xf>
    <xf numFmtId="3" fontId="7" fillId="3" borderId="20" xfId="1" applyNumberFormat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3" fontId="7" fillId="4" borderId="20" xfId="1" applyNumberFormat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left" vertical="center" wrapText="1"/>
    </xf>
    <xf numFmtId="3" fontId="17" fillId="3" borderId="20" xfId="1" applyNumberFormat="1" applyFont="1" applyFill="1" applyBorder="1" applyAlignment="1">
      <alignment horizontal="center" vertical="center" wrapText="1"/>
    </xf>
    <xf numFmtId="10" fontId="7" fillId="3" borderId="20" xfId="1" applyNumberFormat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wrapText="1"/>
    </xf>
    <xf numFmtId="0" fontId="7" fillId="6" borderId="16" xfId="1" applyFont="1" applyFill="1" applyBorder="1" applyAlignment="1">
      <alignment horizontal="center" wrapText="1"/>
    </xf>
    <xf numFmtId="0" fontId="7" fillId="6" borderId="37" xfId="1" applyFont="1" applyFill="1" applyBorder="1" applyAlignment="1">
      <alignment horizontal="center" wrapText="1"/>
    </xf>
    <xf numFmtId="0" fontId="7" fillId="6" borderId="38" xfId="1" applyFont="1" applyFill="1" applyBorder="1" applyAlignment="1">
      <alignment horizontal="center" wrapText="1"/>
    </xf>
    <xf numFmtId="0" fontId="7" fillId="6" borderId="39" xfId="1" applyFont="1" applyFill="1" applyBorder="1" applyAlignment="1">
      <alignment horizontal="center" wrapText="1"/>
    </xf>
    <xf numFmtId="0" fontId="11" fillId="2" borderId="4" xfId="1" applyFont="1" applyBorder="1" applyAlignment="1">
      <alignment horizontal="center" vertical="center" wrapText="1"/>
    </xf>
    <xf numFmtId="0" fontId="11" fillId="2" borderId="6" xfId="1" applyFont="1" applyBorder="1" applyAlignment="1">
      <alignment horizontal="center" vertical="center" wrapText="1"/>
    </xf>
    <xf numFmtId="0" fontId="11" fillId="2" borderId="9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3" fontId="11" fillId="3" borderId="3" xfId="1" applyNumberFormat="1" applyFont="1" applyFill="1" applyBorder="1" applyAlignment="1">
      <alignment horizontal="center" vertical="center" wrapText="1"/>
    </xf>
    <xf numFmtId="10" fontId="11" fillId="3" borderId="22" xfId="1" applyNumberFormat="1" applyFont="1" applyFill="1" applyBorder="1" applyAlignment="1">
      <alignment horizontal="center" vertical="center" wrapText="1"/>
    </xf>
    <xf numFmtId="10" fontId="11" fillId="3" borderId="23" xfId="1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17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3" fontId="11" fillId="3" borderId="17" xfId="1" applyNumberFormat="1" applyFont="1" applyFill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wrapText="1"/>
    </xf>
    <xf numFmtId="0" fontId="11" fillId="3" borderId="3" xfId="1" applyFont="1" applyFill="1" applyBorder="1" applyAlignment="1">
      <alignment horizontal="center" wrapText="1"/>
    </xf>
    <xf numFmtId="3" fontId="15" fillId="3" borderId="2" xfId="1" applyNumberFormat="1" applyFont="1" applyFill="1" applyBorder="1" applyAlignment="1">
      <alignment horizontal="center" wrapText="1"/>
    </xf>
    <xf numFmtId="3" fontId="15" fillId="3" borderId="3" xfId="1" applyNumberFormat="1" applyFont="1" applyFill="1" applyBorder="1" applyAlignment="1">
      <alignment horizontal="center" wrapText="1"/>
    </xf>
    <xf numFmtId="10" fontId="15" fillId="3" borderId="30" xfId="1" applyNumberFormat="1" applyFont="1" applyFill="1" applyBorder="1" applyAlignment="1">
      <alignment horizontal="center" wrapText="1"/>
    </xf>
    <xf numFmtId="10" fontId="15" fillId="3" borderId="31" xfId="1" applyNumberFormat="1" applyFont="1" applyFill="1" applyBorder="1" applyAlignment="1">
      <alignment horizontal="center" wrapText="1"/>
    </xf>
    <xf numFmtId="0" fontId="11" fillId="3" borderId="17" xfId="1" applyFont="1" applyFill="1" applyBorder="1" applyAlignment="1">
      <alignment horizontal="center" wrapText="1"/>
    </xf>
    <xf numFmtId="3" fontId="15" fillId="3" borderId="17" xfId="1" applyNumberFormat="1" applyFont="1" applyFill="1" applyBorder="1" applyAlignment="1">
      <alignment horizontal="center" wrapText="1"/>
    </xf>
    <xf numFmtId="10" fontId="15" fillId="3" borderId="32" xfId="1" applyNumberFormat="1" applyFont="1" applyFill="1" applyBorder="1" applyAlignment="1">
      <alignment horizontal="center" wrapText="1"/>
    </xf>
    <xf numFmtId="0" fontId="11" fillId="4" borderId="1" xfId="1" applyFont="1" applyFill="1" applyBorder="1" applyAlignment="1">
      <alignment horizontal="center" wrapText="1"/>
    </xf>
    <xf numFmtId="3" fontId="15" fillId="4" borderId="33" xfId="1" applyNumberFormat="1" applyFont="1" applyFill="1" applyBorder="1" applyAlignment="1">
      <alignment horizontal="center" wrapText="1"/>
    </xf>
    <xf numFmtId="0" fontId="15" fillId="4" borderId="8" xfId="1" applyFont="1" applyFill="1" applyBorder="1" applyAlignment="1">
      <alignment horizontal="center" wrapText="1"/>
    </xf>
    <xf numFmtId="0" fontId="11" fillId="5" borderId="13" xfId="1" applyFont="1" applyFill="1" applyBorder="1" applyAlignment="1">
      <alignment horizontal="center" wrapText="1"/>
    </xf>
    <xf numFmtId="0" fontId="11" fillId="5" borderId="14" xfId="1" applyFont="1" applyFill="1" applyBorder="1" applyAlignment="1">
      <alignment horizontal="center" wrapText="1"/>
    </xf>
    <xf numFmtId="3" fontId="15" fillId="5" borderId="35" xfId="1" applyNumberFormat="1" applyFont="1" applyFill="1" applyBorder="1" applyAlignment="1">
      <alignment horizontal="center" wrapText="1"/>
    </xf>
    <xf numFmtId="3" fontId="15" fillId="5" borderId="14" xfId="1" applyNumberFormat="1" applyFont="1" applyFill="1" applyBorder="1" applyAlignment="1">
      <alignment horizontal="center" wrapText="1"/>
    </xf>
    <xf numFmtId="3" fontId="15" fillId="5" borderId="36" xfId="1" applyNumberFormat="1" applyFont="1" applyFill="1" applyBorder="1" applyAlignment="1">
      <alignment horizontal="center" wrapText="1"/>
    </xf>
    <xf numFmtId="10" fontId="11" fillId="3" borderId="18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3" fontId="11" fillId="4" borderId="7" xfId="1" applyNumberFormat="1" applyFont="1" applyFill="1" applyBorder="1" applyAlignment="1">
      <alignment horizontal="center" vertical="center" wrapText="1"/>
    </xf>
    <xf numFmtId="3" fontId="11" fillId="4" borderId="8" xfId="1" applyNumberFormat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wrapText="1"/>
    </xf>
    <xf numFmtId="0" fontId="11" fillId="5" borderId="11" xfId="1" applyFont="1" applyFill="1" applyBorder="1" applyAlignment="1">
      <alignment horizontal="center" wrapText="1"/>
    </xf>
    <xf numFmtId="0" fontId="11" fillId="5" borderId="12" xfId="1" applyFont="1" applyFill="1" applyBorder="1" applyAlignment="1">
      <alignment horizontal="center" wrapText="1"/>
    </xf>
    <xf numFmtId="3" fontId="11" fillId="5" borderId="22" xfId="1" applyNumberFormat="1" applyFont="1" applyFill="1" applyBorder="1" applyAlignment="1">
      <alignment horizontal="center" wrapText="1"/>
    </xf>
    <xf numFmtId="3" fontId="11" fillId="5" borderId="25" xfId="1" applyNumberFormat="1" applyFont="1" applyFill="1" applyBorder="1" applyAlignment="1">
      <alignment horizontal="center" wrapText="1"/>
    </xf>
  </cellXfs>
  <cellStyles count="3">
    <cellStyle name="Intrare" xfId="1" builtinId="20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topLeftCell="A4" zoomScale="70" zoomScaleNormal="70" workbookViewId="0">
      <selection activeCell="E22" sqref="E22"/>
    </sheetView>
  </sheetViews>
  <sheetFormatPr defaultRowHeight="15" x14ac:dyDescent="0.25"/>
  <cols>
    <col min="1" max="1" width="16" customWidth="1"/>
    <col min="2" max="2" width="57.85546875" customWidth="1"/>
    <col min="3" max="3" width="30.42578125" customWidth="1"/>
    <col min="4" max="4" width="26" customWidth="1"/>
    <col min="5" max="5" width="24.28515625" customWidth="1"/>
    <col min="6" max="9" width="27.28515625" customWidth="1"/>
    <col min="10" max="10" width="32" customWidth="1"/>
    <col min="12" max="12" width="13.7109375" bestFit="1" customWidth="1"/>
  </cols>
  <sheetData>
    <row r="1" spans="1:12" ht="16.5" x14ac:dyDescent="0.3">
      <c r="A1" t="s">
        <v>33</v>
      </c>
      <c r="J1" s="8" t="s">
        <v>19</v>
      </c>
    </row>
    <row r="2" spans="1:12" ht="16.5" customHeight="1" x14ac:dyDescent="0.3">
      <c r="A2" s="9" t="s">
        <v>27</v>
      </c>
      <c r="B2" s="5"/>
      <c r="C2" s="5"/>
      <c r="D2" s="5"/>
      <c r="E2" s="5"/>
      <c r="F2" s="5"/>
      <c r="G2" s="5"/>
      <c r="H2" s="5"/>
      <c r="I2" s="5"/>
      <c r="J2" s="5"/>
      <c r="K2" s="2"/>
      <c r="L2" s="2"/>
    </row>
    <row r="3" spans="1:12" ht="16.5" x14ac:dyDescent="0.3">
      <c r="A3" s="7"/>
      <c r="B3" s="5"/>
      <c r="C3" s="5"/>
      <c r="D3" s="5"/>
      <c r="E3" s="5"/>
      <c r="F3" s="5"/>
      <c r="G3" s="5"/>
      <c r="H3" s="5"/>
      <c r="I3" s="5"/>
      <c r="J3" s="5"/>
      <c r="K3" s="2"/>
      <c r="L3" s="2"/>
    </row>
    <row r="4" spans="1:12" ht="16.5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2"/>
    </row>
    <row r="5" spans="1:12" ht="96.75" customHeight="1" x14ac:dyDescent="0.3">
      <c r="A5" s="52" t="s">
        <v>28</v>
      </c>
      <c r="B5" s="43" t="s">
        <v>0</v>
      </c>
      <c r="C5" s="43" t="s">
        <v>1</v>
      </c>
      <c r="D5" s="43" t="s">
        <v>2</v>
      </c>
      <c r="E5" s="43" t="s">
        <v>7</v>
      </c>
      <c r="F5" s="43" t="s">
        <v>5</v>
      </c>
      <c r="G5" s="43" t="s">
        <v>8</v>
      </c>
      <c r="H5" s="43" t="s">
        <v>30</v>
      </c>
      <c r="I5" s="43" t="s">
        <v>29</v>
      </c>
      <c r="J5" s="43" t="s">
        <v>32</v>
      </c>
      <c r="K5" s="2"/>
      <c r="L5" s="2"/>
    </row>
    <row r="6" spans="1:12" ht="50.1" customHeight="1" x14ac:dyDescent="0.3">
      <c r="A6" s="52"/>
      <c r="B6" s="44" t="s">
        <v>10</v>
      </c>
      <c r="C6" s="44" t="s">
        <v>13</v>
      </c>
      <c r="D6" s="45">
        <v>1</v>
      </c>
      <c r="E6" s="46">
        <v>38970</v>
      </c>
      <c r="F6" s="47">
        <f>E6</f>
        <v>38970</v>
      </c>
      <c r="G6" s="37">
        <f>F6/E15</f>
        <v>1.3231600198558886E-2</v>
      </c>
      <c r="H6" s="36">
        <v>29315</v>
      </c>
      <c r="I6" s="36">
        <f>H6</f>
        <v>29315</v>
      </c>
      <c r="J6" s="48">
        <f>I6/E15</f>
        <v>9.9534092845972224E-3</v>
      </c>
      <c r="K6" s="40"/>
      <c r="L6" s="40"/>
    </row>
    <row r="7" spans="1:12" ht="50.1" customHeight="1" x14ac:dyDescent="0.3">
      <c r="A7" s="52"/>
      <c r="B7" s="53" t="s">
        <v>11</v>
      </c>
      <c r="C7" s="44" t="s">
        <v>14</v>
      </c>
      <c r="D7" s="45">
        <v>0.5</v>
      </c>
      <c r="E7" s="46">
        <v>130002</v>
      </c>
      <c r="F7" s="55">
        <f>E7+E8</f>
        <v>260004</v>
      </c>
      <c r="G7" s="60">
        <f>F7/E15</f>
        <v>8.8279932718144841E-2</v>
      </c>
      <c r="H7" s="36">
        <v>0</v>
      </c>
      <c r="I7" s="59">
        <f>H7+H8</f>
        <v>105000</v>
      </c>
      <c r="J7" s="54">
        <f>I7/E15</f>
        <v>3.5650962813669057E-2</v>
      </c>
      <c r="K7" s="40"/>
      <c r="L7" s="40"/>
    </row>
    <row r="8" spans="1:12" ht="96.75" customHeight="1" x14ac:dyDescent="0.3">
      <c r="A8" s="52"/>
      <c r="B8" s="53"/>
      <c r="C8" s="44" t="s">
        <v>14</v>
      </c>
      <c r="D8" s="37">
        <v>0.7</v>
      </c>
      <c r="E8" s="46">
        <v>130002</v>
      </c>
      <c r="F8" s="55"/>
      <c r="G8" s="60"/>
      <c r="H8" s="42">
        <v>105000</v>
      </c>
      <c r="I8" s="59"/>
      <c r="J8" s="54"/>
      <c r="K8" s="40"/>
      <c r="L8" s="40"/>
    </row>
    <row r="9" spans="1:12" ht="50.1" customHeight="1" x14ac:dyDescent="0.3">
      <c r="A9" s="52"/>
      <c r="B9" s="58" t="s">
        <v>12</v>
      </c>
      <c r="C9" s="44" t="s">
        <v>15</v>
      </c>
      <c r="D9" s="37">
        <v>0.9</v>
      </c>
      <c r="E9" s="46">
        <v>158204</v>
      </c>
      <c r="F9" s="55">
        <f>SUM(E9:E13)</f>
        <v>2057204</v>
      </c>
      <c r="G9" s="60">
        <f>F9/E15</f>
        <v>0.69848860289648795</v>
      </c>
      <c r="H9" s="36">
        <v>268762</v>
      </c>
      <c r="I9" s="59">
        <f>H9+H10+H11+H12+H13</f>
        <v>2221863</v>
      </c>
      <c r="J9" s="54">
        <f>I9/E15</f>
        <v>0.75439576371492545</v>
      </c>
      <c r="K9" s="40"/>
      <c r="L9" s="40"/>
    </row>
    <row r="10" spans="1:12" ht="50.1" customHeight="1" x14ac:dyDescent="0.3">
      <c r="A10" s="52"/>
      <c r="B10" s="58"/>
      <c r="C10" s="44" t="s">
        <v>16</v>
      </c>
      <c r="D10" s="37">
        <v>1</v>
      </c>
      <c r="E10" s="46">
        <v>1699000</v>
      </c>
      <c r="F10" s="55"/>
      <c r="G10" s="60"/>
      <c r="H10" s="36">
        <v>1753101</v>
      </c>
      <c r="I10" s="59"/>
      <c r="J10" s="54"/>
      <c r="K10" s="40"/>
      <c r="L10" s="40"/>
    </row>
    <row r="11" spans="1:12" ht="50.1" customHeight="1" x14ac:dyDescent="0.3">
      <c r="A11" s="52"/>
      <c r="B11" s="58"/>
      <c r="C11" s="44" t="s">
        <v>17</v>
      </c>
      <c r="D11" s="37">
        <v>1</v>
      </c>
      <c r="E11" s="46">
        <v>100000</v>
      </c>
      <c r="F11" s="55"/>
      <c r="G11" s="60"/>
      <c r="H11" s="36">
        <v>100000</v>
      </c>
      <c r="I11" s="59"/>
      <c r="J11" s="54"/>
      <c r="K11" s="40"/>
      <c r="L11" s="40"/>
    </row>
    <row r="12" spans="1:12" ht="50.1" customHeight="1" x14ac:dyDescent="0.3">
      <c r="A12" s="52"/>
      <c r="B12" s="58"/>
      <c r="C12" s="44" t="s">
        <v>18</v>
      </c>
      <c r="D12" s="37">
        <v>0.9</v>
      </c>
      <c r="E12" s="46">
        <v>50000</v>
      </c>
      <c r="F12" s="55"/>
      <c r="G12" s="60"/>
      <c r="H12" s="36">
        <v>0</v>
      </c>
      <c r="I12" s="59"/>
      <c r="J12" s="54"/>
      <c r="K12" s="40"/>
      <c r="L12" s="40"/>
    </row>
    <row r="13" spans="1:12" ht="50.1" customHeight="1" x14ac:dyDescent="0.3">
      <c r="A13" s="52"/>
      <c r="B13" s="58"/>
      <c r="C13" s="44" t="s">
        <v>18</v>
      </c>
      <c r="D13" s="37">
        <v>1</v>
      </c>
      <c r="E13" s="46">
        <v>50000</v>
      </c>
      <c r="F13" s="55"/>
      <c r="G13" s="60"/>
      <c r="H13" s="36">
        <v>100000</v>
      </c>
      <c r="I13" s="59"/>
      <c r="J13" s="54"/>
      <c r="K13" s="40"/>
      <c r="L13" s="40"/>
    </row>
    <row r="14" spans="1:12" ht="35.25" customHeight="1" x14ac:dyDescent="0.3">
      <c r="A14" s="52"/>
      <c r="B14" s="56" t="s">
        <v>31</v>
      </c>
      <c r="C14" s="56"/>
      <c r="D14" s="49"/>
      <c r="E14" s="57">
        <v>589044</v>
      </c>
      <c r="F14" s="57"/>
      <c r="G14" s="39">
        <f>E14/E15</f>
        <v>0.19999986418680832</v>
      </c>
      <c r="H14" s="57">
        <v>589044</v>
      </c>
      <c r="I14" s="57"/>
      <c r="J14" s="38">
        <f>E14/E15</f>
        <v>0.19999986418680832</v>
      </c>
      <c r="K14" s="40"/>
      <c r="L14" s="40"/>
    </row>
    <row r="15" spans="1:12" ht="16.5" x14ac:dyDescent="0.3">
      <c r="A15" s="50" t="s">
        <v>6</v>
      </c>
      <c r="B15" s="50"/>
      <c r="C15" s="50"/>
      <c r="D15" s="50"/>
      <c r="E15" s="51">
        <f>F6+F7+F9+E14</f>
        <v>2945222</v>
      </c>
      <c r="F15" s="50"/>
      <c r="G15" s="50"/>
      <c r="H15" s="50"/>
      <c r="I15" s="50"/>
      <c r="J15" s="50"/>
      <c r="K15" s="2"/>
      <c r="L15" s="2"/>
    </row>
    <row r="16" spans="1:12" ht="16.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18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  <c r="L17" s="41"/>
    </row>
    <row r="18" spans="1:12" s="1" customFormat="1" ht="18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  <c r="L18" s="5"/>
    </row>
    <row r="19" spans="1:12" s="1" customFormat="1" ht="18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1:12" s="1" customFormat="1" ht="18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</row>
    <row r="21" spans="1:12" s="1" customFormat="1" ht="18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5"/>
      <c r="L21" s="5"/>
    </row>
    <row r="22" spans="1:12" s="1" customFormat="1" ht="18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5"/>
      <c r="L22" s="5"/>
    </row>
    <row r="23" spans="1:12" s="1" customFormat="1" ht="16.5" x14ac:dyDescent="0.3">
      <c r="A23" s="6"/>
      <c r="B23" s="4"/>
      <c r="C23" s="4"/>
      <c r="D23" s="4"/>
      <c r="E23" s="4"/>
      <c r="F23" s="4"/>
      <c r="G23" s="4"/>
      <c r="H23" s="4"/>
      <c r="I23" s="4"/>
      <c r="J23" s="4"/>
      <c r="K23" s="5"/>
      <c r="L23" s="5"/>
    </row>
    <row r="24" spans="1:12" ht="16.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mergeCells count="16">
    <mergeCell ref="A15:D15"/>
    <mergeCell ref="E15:J15"/>
    <mergeCell ref="A5:A14"/>
    <mergeCell ref="B7:B8"/>
    <mergeCell ref="J7:J8"/>
    <mergeCell ref="F7:F8"/>
    <mergeCell ref="B14:C14"/>
    <mergeCell ref="E14:F14"/>
    <mergeCell ref="B9:B13"/>
    <mergeCell ref="F9:F13"/>
    <mergeCell ref="J9:J13"/>
    <mergeCell ref="I7:I8"/>
    <mergeCell ref="I9:I13"/>
    <mergeCell ref="G7:G8"/>
    <mergeCell ref="G9:G13"/>
    <mergeCell ref="H14:I14"/>
  </mergeCells>
  <pageMargins left="0.7" right="0.7" top="0.75" bottom="0.75" header="0.3" footer="0.3"/>
  <pageSetup paperSize="9" scale="44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3" zoomScaleNormal="73" workbookViewId="0">
      <selection activeCell="E16" sqref="E16"/>
    </sheetView>
  </sheetViews>
  <sheetFormatPr defaultRowHeight="15" x14ac:dyDescent="0.25"/>
  <cols>
    <col min="1" max="1" width="11.5703125" customWidth="1"/>
    <col min="2" max="2" width="24.85546875" customWidth="1"/>
    <col min="3" max="3" width="20.5703125" customWidth="1"/>
    <col min="4" max="4" width="14.140625" customWidth="1"/>
    <col min="5" max="5" width="14.28515625" customWidth="1"/>
    <col min="6" max="6" width="14.140625" customWidth="1"/>
    <col min="7" max="7" width="13.140625" customWidth="1"/>
    <col min="8" max="8" width="17.28515625" customWidth="1"/>
  </cols>
  <sheetData>
    <row r="1" spans="1:8" ht="16.5" x14ac:dyDescent="0.3">
      <c r="A1" s="5"/>
      <c r="B1" s="5" t="s">
        <v>25</v>
      </c>
      <c r="C1" s="5"/>
      <c r="D1" s="5"/>
      <c r="E1" s="5"/>
      <c r="F1" s="5" t="s">
        <v>26</v>
      </c>
      <c r="G1" s="5"/>
    </row>
    <row r="2" spans="1:8" ht="17.25" thickBot="1" x14ac:dyDescent="0.35">
      <c r="A2" s="5"/>
      <c r="B2" s="5"/>
      <c r="C2" s="5"/>
      <c r="D2" s="5"/>
      <c r="E2" s="5"/>
      <c r="F2" s="5"/>
      <c r="G2" s="5"/>
    </row>
    <row r="3" spans="1:8" ht="94.5" x14ac:dyDescent="0.25">
      <c r="A3" s="66" t="s">
        <v>24</v>
      </c>
      <c r="B3" s="10" t="s">
        <v>0</v>
      </c>
      <c r="C3" s="10" t="s">
        <v>1</v>
      </c>
      <c r="D3" s="10" t="s">
        <v>2</v>
      </c>
      <c r="E3" s="10" t="s">
        <v>20</v>
      </c>
      <c r="F3" s="10" t="s">
        <v>5</v>
      </c>
      <c r="G3" s="20" t="s">
        <v>21</v>
      </c>
      <c r="H3" s="23" t="s">
        <v>23</v>
      </c>
    </row>
    <row r="4" spans="1:8" ht="54" x14ac:dyDescent="0.3">
      <c r="A4" s="67"/>
      <c r="B4" s="11" t="s">
        <v>10</v>
      </c>
      <c r="C4" s="12" t="s">
        <v>13</v>
      </c>
      <c r="D4" s="13">
        <v>1</v>
      </c>
      <c r="E4" s="14">
        <v>30000</v>
      </c>
      <c r="F4" s="15">
        <f>E4</f>
        <v>30000</v>
      </c>
      <c r="G4" s="21">
        <f>F4/E13</f>
        <v>1.3241104625912312E-2</v>
      </c>
      <c r="H4" s="29">
        <f>E4+E15</f>
        <v>38970</v>
      </c>
    </row>
    <row r="5" spans="1:8" ht="40.5" x14ac:dyDescent="0.3">
      <c r="A5" s="67"/>
      <c r="B5" s="69" t="s">
        <v>11</v>
      </c>
      <c r="C5" s="12" t="s">
        <v>14</v>
      </c>
      <c r="D5" s="13">
        <v>0.5</v>
      </c>
      <c r="E5" s="14">
        <v>100000</v>
      </c>
      <c r="F5" s="71">
        <v>200000</v>
      </c>
      <c r="G5" s="73">
        <v>8.8300000000000003E-2</v>
      </c>
      <c r="H5" s="29">
        <f>E5+E16</f>
        <v>130002</v>
      </c>
    </row>
    <row r="6" spans="1:8" ht="40.5" x14ac:dyDescent="0.3">
      <c r="A6" s="67"/>
      <c r="B6" s="70"/>
      <c r="C6" s="12" t="s">
        <v>14</v>
      </c>
      <c r="D6" s="16">
        <v>0.7</v>
      </c>
      <c r="E6" s="14">
        <v>100000</v>
      </c>
      <c r="F6" s="72"/>
      <c r="G6" s="74"/>
      <c r="H6" s="29">
        <f>E6+E17</f>
        <v>130002</v>
      </c>
    </row>
    <row r="7" spans="1:8" ht="27" x14ac:dyDescent="0.3">
      <c r="A7" s="67"/>
      <c r="B7" s="75" t="s">
        <v>12</v>
      </c>
      <c r="C7" s="12" t="s">
        <v>15</v>
      </c>
      <c r="D7" s="16">
        <v>0.9</v>
      </c>
      <c r="E7" s="14">
        <v>110538</v>
      </c>
      <c r="F7" s="71">
        <f>SUM(E7:E11)</f>
        <v>1582538</v>
      </c>
      <c r="G7" s="73">
        <f>F7/E13</f>
        <v>0.6984850410827339</v>
      </c>
      <c r="H7" s="29">
        <f t="shared" ref="H7:H11" si="0">E7+E18</f>
        <v>586649</v>
      </c>
    </row>
    <row r="8" spans="1:8" ht="24" customHeight="1" x14ac:dyDescent="0.3">
      <c r="A8" s="67"/>
      <c r="B8" s="76"/>
      <c r="C8" s="12" t="s">
        <v>16</v>
      </c>
      <c r="D8" s="16">
        <v>1</v>
      </c>
      <c r="E8" s="14">
        <v>1272000</v>
      </c>
      <c r="F8" s="78"/>
      <c r="G8" s="98"/>
      <c r="H8" s="29">
        <f t="shared" si="0"/>
        <v>1699000</v>
      </c>
    </row>
    <row r="9" spans="1:8" ht="27" x14ac:dyDescent="0.3">
      <c r="A9" s="67"/>
      <c r="B9" s="76"/>
      <c r="C9" s="12" t="s">
        <v>17</v>
      </c>
      <c r="D9" s="16">
        <v>1</v>
      </c>
      <c r="E9" s="14">
        <v>100000</v>
      </c>
      <c r="F9" s="78"/>
      <c r="G9" s="98"/>
      <c r="H9" s="29">
        <f t="shared" si="0"/>
        <v>100000</v>
      </c>
    </row>
    <row r="10" spans="1:8" ht="40.5" x14ac:dyDescent="0.3">
      <c r="A10" s="67"/>
      <c r="B10" s="76"/>
      <c r="C10" s="12" t="s">
        <v>18</v>
      </c>
      <c r="D10" s="16">
        <v>0.9</v>
      </c>
      <c r="E10" s="14">
        <v>50000</v>
      </c>
      <c r="F10" s="78"/>
      <c r="G10" s="98"/>
      <c r="H10" s="29">
        <f t="shared" si="0"/>
        <v>50000</v>
      </c>
    </row>
    <row r="11" spans="1:8" ht="40.5" x14ac:dyDescent="0.3">
      <c r="A11" s="67"/>
      <c r="B11" s="77"/>
      <c r="C11" s="12" t="s">
        <v>18</v>
      </c>
      <c r="D11" s="16">
        <v>1</v>
      </c>
      <c r="E11" s="14">
        <v>50000</v>
      </c>
      <c r="F11" s="72"/>
      <c r="G11" s="74"/>
      <c r="H11" s="29">
        <f t="shared" si="0"/>
        <v>50000</v>
      </c>
    </row>
    <row r="12" spans="1:8" ht="18.75" x14ac:dyDescent="0.3">
      <c r="A12" s="67"/>
      <c r="B12" s="99" t="s">
        <v>22</v>
      </c>
      <c r="C12" s="99"/>
      <c r="D12" s="17"/>
      <c r="E12" s="100">
        <v>453134</v>
      </c>
      <c r="F12" s="101"/>
      <c r="G12" s="22">
        <f>E12/E13</f>
        <v>0.19999982345193831</v>
      </c>
      <c r="H12" s="29">
        <f>E12+E23</f>
        <v>589044</v>
      </c>
    </row>
    <row r="13" spans="1:8" ht="27.75" customHeight="1" thickBot="1" x14ac:dyDescent="0.35">
      <c r="A13" s="68"/>
      <c r="B13" s="102" t="s">
        <v>3</v>
      </c>
      <c r="C13" s="103"/>
      <c r="D13" s="104"/>
      <c r="E13" s="105">
        <v>2265672</v>
      </c>
      <c r="F13" s="106"/>
      <c r="G13" s="106"/>
      <c r="H13" s="30">
        <f>E13+E24</f>
        <v>2945222.31</v>
      </c>
    </row>
    <row r="14" spans="1:8" ht="94.5" x14ac:dyDescent="0.25">
      <c r="A14" s="79" t="s">
        <v>9</v>
      </c>
      <c r="B14" s="10" t="s">
        <v>0</v>
      </c>
      <c r="C14" s="10" t="s">
        <v>1</v>
      </c>
      <c r="D14" s="20" t="s">
        <v>2</v>
      </c>
      <c r="E14" s="26" t="s">
        <v>20</v>
      </c>
      <c r="F14" s="27" t="s">
        <v>5</v>
      </c>
      <c r="G14" s="28" t="s">
        <v>21</v>
      </c>
      <c r="H14" s="24"/>
    </row>
    <row r="15" spans="1:8" ht="15.75" x14ac:dyDescent="0.3">
      <c r="A15" s="80"/>
      <c r="B15" s="18">
        <v>1</v>
      </c>
      <c r="C15" s="19">
        <v>1</v>
      </c>
      <c r="D15" s="25">
        <v>10</v>
      </c>
      <c r="E15" s="31">
        <v>8970</v>
      </c>
      <c r="F15" s="32">
        <v>8970.06</v>
      </c>
      <c r="G15" s="33">
        <f>F15/E24</f>
        <v>1.3199993978370782E-2</v>
      </c>
      <c r="H15" s="35"/>
    </row>
    <row r="16" spans="1:8" ht="15.75" x14ac:dyDescent="0.3">
      <c r="A16" s="80"/>
      <c r="B16" s="81">
        <v>2</v>
      </c>
      <c r="C16" s="19">
        <v>2</v>
      </c>
      <c r="D16" s="25">
        <v>50</v>
      </c>
      <c r="E16" s="31">
        <v>30002</v>
      </c>
      <c r="F16" s="83">
        <v>60004</v>
      </c>
      <c r="G16" s="85">
        <f>F16/E24</f>
        <v>8.8299569755181176E-2</v>
      </c>
      <c r="H16" s="24"/>
    </row>
    <row r="17" spans="1:8" ht="15.75" x14ac:dyDescent="0.3">
      <c r="A17" s="80"/>
      <c r="B17" s="82"/>
      <c r="C17" s="19">
        <v>2</v>
      </c>
      <c r="D17" s="25">
        <v>70</v>
      </c>
      <c r="E17" s="31">
        <v>30002</v>
      </c>
      <c r="F17" s="84"/>
      <c r="G17" s="86"/>
      <c r="H17" s="35"/>
    </row>
    <row r="18" spans="1:8" ht="15.75" x14ac:dyDescent="0.3">
      <c r="A18" s="80"/>
      <c r="B18" s="81">
        <v>3</v>
      </c>
      <c r="C18" s="19">
        <v>3</v>
      </c>
      <c r="D18" s="25">
        <v>90</v>
      </c>
      <c r="E18" s="31">
        <v>476111</v>
      </c>
      <c r="F18" s="83">
        <v>474666</v>
      </c>
      <c r="G18" s="85">
        <f>F18/E24</f>
        <v>0.69850015961290635</v>
      </c>
      <c r="H18" s="24"/>
    </row>
    <row r="19" spans="1:8" ht="15.75" x14ac:dyDescent="0.3">
      <c r="A19" s="80"/>
      <c r="B19" s="87"/>
      <c r="C19" s="19">
        <v>4</v>
      </c>
      <c r="D19" s="25">
        <v>100</v>
      </c>
      <c r="E19" s="31">
        <v>427000</v>
      </c>
      <c r="F19" s="88"/>
      <c r="G19" s="89"/>
      <c r="H19" s="24"/>
    </row>
    <row r="20" spans="1:8" ht="15.75" x14ac:dyDescent="0.3">
      <c r="A20" s="80"/>
      <c r="B20" s="87"/>
      <c r="C20" s="19">
        <v>5</v>
      </c>
      <c r="D20" s="25">
        <v>100</v>
      </c>
      <c r="E20" s="31">
        <v>0</v>
      </c>
      <c r="F20" s="88"/>
      <c r="G20" s="89"/>
      <c r="H20" s="35"/>
    </row>
    <row r="21" spans="1:8" ht="15.75" x14ac:dyDescent="0.3">
      <c r="A21" s="80"/>
      <c r="B21" s="87"/>
      <c r="C21" s="19">
        <v>6</v>
      </c>
      <c r="D21" s="25">
        <v>90</v>
      </c>
      <c r="E21" s="31">
        <v>0</v>
      </c>
      <c r="F21" s="88"/>
      <c r="G21" s="89"/>
      <c r="H21" s="24"/>
    </row>
    <row r="22" spans="1:8" ht="15.75" x14ac:dyDescent="0.3">
      <c r="A22" s="80"/>
      <c r="B22" s="82"/>
      <c r="C22" s="19">
        <v>6</v>
      </c>
      <c r="D22" s="25">
        <v>100</v>
      </c>
      <c r="E22" s="31">
        <v>0</v>
      </c>
      <c r="F22" s="84"/>
      <c r="G22" s="86"/>
      <c r="H22" s="24"/>
    </row>
    <row r="23" spans="1:8" ht="15.75" x14ac:dyDescent="0.3">
      <c r="A23" s="80"/>
      <c r="B23" s="90" t="s">
        <v>22</v>
      </c>
      <c r="C23" s="90"/>
      <c r="D23" s="17"/>
      <c r="E23" s="91">
        <v>135910</v>
      </c>
      <c r="F23" s="92"/>
      <c r="G23" s="34">
        <f>E23/E24</f>
        <v>0.19999990876319368</v>
      </c>
      <c r="H23" s="35"/>
    </row>
    <row r="24" spans="1:8" ht="15.75" x14ac:dyDescent="0.3">
      <c r="A24" s="80"/>
      <c r="B24" s="93" t="s">
        <v>4</v>
      </c>
      <c r="C24" s="94"/>
      <c r="D24" s="94"/>
      <c r="E24" s="95">
        <v>679550.31</v>
      </c>
      <c r="F24" s="96"/>
      <c r="G24" s="97"/>
      <c r="H24" s="24"/>
    </row>
    <row r="25" spans="1:8" ht="17.25" thickBot="1" x14ac:dyDescent="0.35">
      <c r="A25" s="61" t="s">
        <v>6</v>
      </c>
      <c r="B25" s="62"/>
      <c r="C25" s="62"/>
      <c r="D25" s="62"/>
      <c r="E25" s="63">
        <f>E13+E24</f>
        <v>2945222.31</v>
      </c>
      <c r="F25" s="64"/>
      <c r="G25" s="65"/>
      <c r="H25" s="24"/>
    </row>
    <row r="26" spans="1:8" x14ac:dyDescent="0.25">
      <c r="H26" s="24"/>
    </row>
  </sheetData>
  <mergeCells count="24">
    <mergeCell ref="E23:F23"/>
    <mergeCell ref="B24:D24"/>
    <mergeCell ref="E24:G24"/>
    <mergeCell ref="G7:G11"/>
    <mergeCell ref="B12:C12"/>
    <mergeCell ref="E12:F12"/>
    <mergeCell ref="B13:D13"/>
    <mergeCell ref="E13:G13"/>
    <mergeCell ref="A25:D25"/>
    <mergeCell ref="E25:G25"/>
    <mergeCell ref="A3:A13"/>
    <mergeCell ref="B5:B6"/>
    <mergeCell ref="F5:F6"/>
    <mergeCell ref="G5:G6"/>
    <mergeCell ref="B7:B11"/>
    <mergeCell ref="F7:F11"/>
    <mergeCell ref="A14:A24"/>
    <mergeCell ref="B16:B17"/>
    <mergeCell ref="F16:F17"/>
    <mergeCell ref="G16:G17"/>
    <mergeCell ref="B18:B22"/>
    <mergeCell ref="F18:F22"/>
    <mergeCell ref="G18:G22"/>
    <mergeCell ref="B23:C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finantare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Windows User</cp:lastModifiedBy>
  <cp:lastPrinted>2018-01-25T12:35:00Z</cp:lastPrinted>
  <dcterms:created xsi:type="dcterms:W3CDTF">2016-01-12T11:18:24Z</dcterms:created>
  <dcterms:modified xsi:type="dcterms:W3CDTF">2018-02-13T10:24:42Z</dcterms:modified>
</cp:coreProperties>
</file>